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2985" activeTab="0"/>
  </bookViews>
  <sheets>
    <sheet name="Gestion scores" sheetId="1" r:id="rId1"/>
  </sheets>
  <definedNames>
    <definedName name="_xlnm.Print_Area" localSheetId="0">'Gestion scores'!$B$1:$Y$28</definedName>
  </definedNames>
  <calcPr fullCalcOnLoad="1"/>
</workbook>
</file>

<file path=xl/sharedStrings.xml><?xml version="1.0" encoding="utf-8"?>
<sst xmlns="http://schemas.openxmlformats.org/spreadsheetml/2006/main" count="42" uniqueCount="28">
  <si>
    <t>NOM - PRENOM</t>
  </si>
  <si>
    <t>CLUB</t>
  </si>
  <si>
    <t>1ère série</t>
  </si>
  <si>
    <t>2ème série</t>
  </si>
  <si>
    <t>Moy.</t>
  </si>
  <si>
    <t>3ème série</t>
  </si>
  <si>
    <t>Nb L</t>
  </si>
  <si>
    <t>RICHY Vincent</t>
  </si>
  <si>
    <t>FRANCOIS Jean-Christophe</t>
  </si>
  <si>
    <t>Championnat de France  DOUBLETTES  --  Phase Départementale</t>
  </si>
  <si>
    <t>Catégorie Doublettes Honneur Dames</t>
  </si>
  <si>
    <t>Catégorie Doublettes Honneur Hommes</t>
  </si>
  <si>
    <t>TOTAL Joueur</t>
  </si>
  <si>
    <t>Total Equipe</t>
  </si>
  <si>
    <t>Moy.  Equipe</t>
  </si>
  <si>
    <t>CRAPART Maxime</t>
  </si>
  <si>
    <t>CZAPLEWSKI Pascal</t>
  </si>
  <si>
    <t>Dimanche 2 OCTOBRE 2016    -      BOWLING  de CAMON</t>
  </si>
  <si>
    <t>CERJAK Céline</t>
  </si>
  <si>
    <t>BC CAMON</t>
  </si>
  <si>
    <t>CHAPELLE Sylvie</t>
  </si>
  <si>
    <t>HANOCQ Jean Luc</t>
  </si>
  <si>
    <t>DELBART Philippe</t>
  </si>
  <si>
    <t>ACBA</t>
  </si>
  <si>
    <t>CAMUS David</t>
  </si>
  <si>
    <t>CAMUS Enzo</t>
  </si>
  <si>
    <t>BEJ AMIENS</t>
  </si>
  <si>
    <t>St-Quentin Bul's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</si>
</sst>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1" borderId="10" xfId="0" applyFont="1" applyFill="1" applyBorder="1" applyAlignment="1">
      <alignment horizontal="center" vertical="center"/>
    </xf>
    <xf numFmtId="0" fontId="10" fillId="1" borderId="10" xfId="0" applyFont="1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3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/>
    </xf>
    <xf numFmtId="2" fontId="13" fillId="35" borderId="13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2" fontId="7" fillId="35" borderId="13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8"/>
  <sheetViews>
    <sheetView showGridLines="0" showZeros="0" tabSelected="1" zoomScale="80" zoomScaleNormal="80" zoomScalePageLayoutView="0" workbookViewId="0" topLeftCell="D1">
      <pane xSplit="1" ySplit="6" topLeftCell="E7" activePane="bottomRight" state="frozen"/>
      <selection pane="topLeft" activeCell="D1" sqref="D1"/>
      <selection pane="topRight" activeCell="E1" sqref="E1"/>
      <selection pane="bottomLeft" activeCell="D7" sqref="D7"/>
      <selection pane="bottomRight" activeCell="V29" sqref="V29"/>
    </sheetView>
  </sheetViews>
  <sheetFormatPr defaultColWidth="11.421875" defaultRowHeight="12.75"/>
  <cols>
    <col min="1" max="1" width="0.71875" style="1" customWidth="1"/>
    <col min="2" max="2" width="3.7109375" style="2" customWidth="1"/>
    <col min="3" max="3" width="1.1484375" style="1" customWidth="1"/>
    <col min="4" max="4" width="26.140625" style="1" bestFit="1" customWidth="1"/>
    <col min="5" max="5" width="13.00390625" style="1" customWidth="1"/>
    <col min="6" max="6" width="3.421875" style="1" customWidth="1"/>
    <col min="7" max="9" width="5.7109375" style="1" customWidth="1"/>
    <col min="10" max="10" width="6.00390625" style="1" customWidth="1"/>
    <col min="11" max="13" width="5.7109375" style="1" customWidth="1"/>
    <col min="14" max="14" width="6.00390625" style="1" customWidth="1"/>
    <col min="15" max="17" width="5.7109375" style="1" customWidth="1"/>
    <col min="18" max="18" width="6.00390625" style="1" customWidth="1"/>
    <col min="19" max="19" width="2.8515625" style="1" customWidth="1"/>
    <col min="20" max="20" width="7.00390625" style="1" bestFit="1" customWidth="1"/>
    <col min="21" max="21" width="10.140625" style="1" bestFit="1" customWidth="1"/>
    <col min="22" max="22" width="4.28125" style="1" customWidth="1"/>
    <col min="23" max="23" width="8.00390625" style="1" bestFit="1" customWidth="1"/>
    <col min="24" max="24" width="4.28125" style="1" customWidth="1"/>
    <col min="25" max="25" width="8.57421875" style="1" customWidth="1"/>
    <col min="26" max="16384" width="11.421875" style="1" customWidth="1"/>
  </cols>
  <sheetData>
    <row r="1" spans="3:25" ht="51.75" customHeight="1">
      <c r="C1" s="4"/>
      <c r="E1" s="54" t="s">
        <v>9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8"/>
      <c r="T1" s="58"/>
      <c r="U1" s="58"/>
      <c r="V1" s="58"/>
      <c r="W1" s="58"/>
      <c r="X1" s="58"/>
      <c r="Y1" s="58"/>
    </row>
    <row r="2" ht="9.75" customHeight="1"/>
    <row r="3" spans="2:24" ht="16.5" customHeight="1">
      <c r="B3" s="57" t="s">
        <v>17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3"/>
      <c r="X3" s="3"/>
    </row>
    <row r="4" spans="2:19" ht="11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4" ht="20.25">
      <c r="B5" s="28" t="s">
        <v>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5" ht="25.5" customHeight="1">
      <c r="B6" s="5"/>
      <c r="C6" s="52" t="s">
        <v>0</v>
      </c>
      <c r="D6" s="53"/>
      <c r="E6" s="5" t="s">
        <v>1</v>
      </c>
      <c r="F6" s="12"/>
      <c r="G6" s="5">
        <v>1</v>
      </c>
      <c r="H6" s="5">
        <v>2</v>
      </c>
      <c r="I6" s="5">
        <v>3</v>
      </c>
      <c r="J6" s="10" t="s">
        <v>2</v>
      </c>
      <c r="K6" s="5">
        <v>4</v>
      </c>
      <c r="L6" s="5">
        <v>5</v>
      </c>
      <c r="M6" s="5">
        <v>6</v>
      </c>
      <c r="N6" s="10" t="s">
        <v>3</v>
      </c>
      <c r="O6" s="5">
        <v>7</v>
      </c>
      <c r="P6" s="5">
        <v>8</v>
      </c>
      <c r="Q6" s="5">
        <v>9</v>
      </c>
      <c r="R6" s="10" t="s">
        <v>5</v>
      </c>
      <c r="S6" s="12"/>
      <c r="T6" s="35" t="s">
        <v>12</v>
      </c>
      <c r="U6" s="36" t="s">
        <v>13</v>
      </c>
      <c r="V6" s="10" t="s">
        <v>6</v>
      </c>
      <c r="W6" s="5" t="s">
        <v>4</v>
      </c>
      <c r="X6" s="43" t="s">
        <v>6</v>
      </c>
      <c r="Y6" s="43" t="s">
        <v>14</v>
      </c>
    </row>
    <row r="7" spans="2:25" ht="16.5" customHeight="1">
      <c r="B7" s="46">
        <v>1</v>
      </c>
      <c r="C7" s="47"/>
      <c r="D7" s="48" t="s">
        <v>18</v>
      </c>
      <c r="E7" s="41" t="s">
        <v>19</v>
      </c>
      <c r="F7" s="13"/>
      <c r="G7" s="6">
        <v>158</v>
      </c>
      <c r="H7" s="6">
        <v>159</v>
      </c>
      <c r="I7" s="6">
        <v>132</v>
      </c>
      <c r="J7" s="9">
        <f>SUM(G7:I7)</f>
        <v>449</v>
      </c>
      <c r="K7" s="6">
        <v>145</v>
      </c>
      <c r="L7" s="6">
        <v>160</v>
      </c>
      <c r="M7" s="6">
        <v>154</v>
      </c>
      <c r="N7" s="9">
        <f>SUM(K7:M7)</f>
        <v>459</v>
      </c>
      <c r="O7" s="6">
        <v>156</v>
      </c>
      <c r="P7" s="6">
        <v>163</v>
      </c>
      <c r="Q7" s="6">
        <v>167</v>
      </c>
      <c r="R7" s="9">
        <f>SUM(O7:Q7)</f>
        <v>486</v>
      </c>
      <c r="S7" s="14"/>
      <c r="T7" s="37">
        <f>+R7+N7+J7</f>
        <v>1394</v>
      </c>
      <c r="U7" s="44">
        <f>T7+T8</f>
        <v>2591</v>
      </c>
      <c r="V7" s="30">
        <f>COUNTA(G7:I7,K7:M7,O7:Q7)</f>
        <v>9</v>
      </c>
      <c r="W7" s="32">
        <f>IF(V7&gt;0,T7/V7,"")</f>
        <v>154.88888888888889</v>
      </c>
      <c r="X7" s="38">
        <f>+V7*2</f>
        <v>18</v>
      </c>
      <c r="Y7" s="45">
        <f>IF(X7&gt;0,U7/X7,"")</f>
        <v>143.94444444444446</v>
      </c>
    </row>
    <row r="8" spans="2:25" ht="16.5" customHeight="1">
      <c r="B8" s="46">
        <v>2</v>
      </c>
      <c r="C8" s="47"/>
      <c r="D8" s="48" t="s">
        <v>20</v>
      </c>
      <c r="E8" s="42"/>
      <c r="F8" s="13"/>
      <c r="G8" s="6">
        <v>120</v>
      </c>
      <c r="H8" s="6">
        <v>168</v>
      </c>
      <c r="I8" s="50">
        <v>134</v>
      </c>
      <c r="J8" s="51">
        <f>SUM(G8:I8)</f>
        <v>422</v>
      </c>
      <c r="K8" s="6">
        <v>125</v>
      </c>
      <c r="L8" s="6">
        <v>114</v>
      </c>
      <c r="M8" s="6">
        <v>140</v>
      </c>
      <c r="N8" s="9">
        <f>SUM(K8:M8)</f>
        <v>379</v>
      </c>
      <c r="O8" s="6">
        <v>117</v>
      </c>
      <c r="P8" s="6">
        <v>145</v>
      </c>
      <c r="Q8" s="6">
        <v>134</v>
      </c>
      <c r="R8" s="9">
        <f>SUM(O8:Q8)</f>
        <v>396</v>
      </c>
      <c r="S8" s="14"/>
      <c r="T8" s="39">
        <f>+R8+N8+J8</f>
        <v>1197</v>
      </c>
      <c r="U8" s="39"/>
      <c r="V8" s="30">
        <f>COUNTA(G8:I8,K8:M8,O8:Q8)</f>
        <v>9</v>
      </c>
      <c r="W8" s="32">
        <f>IF(V8&gt;0,T8/V8,"")</f>
        <v>133</v>
      </c>
      <c r="X8" s="39"/>
      <c r="Y8" s="39"/>
    </row>
    <row r="9" ht="11.25" customHeight="1"/>
    <row r="10" spans="2:25" ht="16.5" customHeight="1" hidden="1">
      <c r="B10" s="6">
        <v>3</v>
      </c>
      <c r="C10" s="7"/>
      <c r="D10" s="24"/>
      <c r="E10" s="26"/>
      <c r="F10" s="13"/>
      <c r="G10" s="6"/>
      <c r="H10" s="6"/>
      <c r="I10" s="6"/>
      <c r="J10" s="9">
        <f>SUM(G10:I10)</f>
        <v>0</v>
      </c>
      <c r="K10" s="6"/>
      <c r="L10" s="6"/>
      <c r="M10" s="6"/>
      <c r="N10" s="9">
        <f>SUM(K10:M10)</f>
        <v>0</v>
      </c>
      <c r="O10" s="6"/>
      <c r="P10" s="6"/>
      <c r="Q10" s="6"/>
      <c r="R10" s="9">
        <f>SUM(O10:Q10)</f>
        <v>0</v>
      </c>
      <c r="S10" s="14"/>
      <c r="T10" s="29">
        <f>SUM(G10:I10,K10:M10,O10:Q10)</f>
        <v>0</v>
      </c>
      <c r="U10" s="29"/>
      <c r="V10" s="30">
        <f>COUNTA(G10:I10,K10:M10,O10:Q10)</f>
        <v>0</v>
      </c>
      <c r="W10" s="30"/>
      <c r="X10" s="30"/>
      <c r="Y10" s="31">
        <f>IF(V10&gt;0,T10/V10,"")</f>
      </c>
    </row>
    <row r="11" spans="2:25" ht="16.5" customHeight="1" hidden="1">
      <c r="B11" s="6">
        <v>4</v>
      </c>
      <c r="C11" s="7"/>
      <c r="D11" s="24"/>
      <c r="E11" s="26"/>
      <c r="F11" s="13"/>
      <c r="G11" s="6"/>
      <c r="H11" s="6"/>
      <c r="I11" s="6"/>
      <c r="J11" s="9">
        <f>SUM(G11:I11)</f>
        <v>0</v>
      </c>
      <c r="K11" s="6"/>
      <c r="L11" s="6"/>
      <c r="M11" s="6"/>
      <c r="N11" s="9">
        <f>SUM(K11:M11)</f>
        <v>0</v>
      </c>
      <c r="O11" s="6"/>
      <c r="P11" s="6"/>
      <c r="Q11" s="6"/>
      <c r="R11" s="9">
        <f>SUM(O11:Q11)</f>
        <v>0</v>
      </c>
      <c r="S11" s="14"/>
      <c r="T11" s="29">
        <f>SUM(G11:I11,K11:M11,O11:Q11)</f>
        <v>0</v>
      </c>
      <c r="U11" s="29"/>
      <c r="V11" s="30">
        <f>COUNTA(G11:I11,K11:M11,O11:Q11)</f>
        <v>0</v>
      </c>
      <c r="W11" s="30"/>
      <c r="X11" s="30"/>
      <c r="Y11" s="31">
        <f>IF(V11&gt;0,T11/V11,"")</f>
      </c>
    </row>
    <row r="12" spans="2:25" s="23" customFormat="1" ht="14.25" customHeight="1">
      <c r="B12" s="15"/>
      <c r="C12" s="16"/>
      <c r="D12" s="27"/>
      <c r="E12" s="16"/>
      <c r="F12" s="1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0"/>
      <c r="U12" s="20"/>
      <c r="V12" s="21"/>
      <c r="W12" s="21"/>
      <c r="X12" s="21"/>
      <c r="Y12" s="22"/>
    </row>
    <row r="13" spans="2:25" s="23" customFormat="1" ht="18.75" customHeight="1">
      <c r="B13" s="28" t="s">
        <v>11</v>
      </c>
      <c r="C13" s="16"/>
      <c r="D13" s="17"/>
      <c r="E13" s="18"/>
      <c r="F13" s="1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0"/>
      <c r="U13" s="20"/>
      <c r="V13" s="21"/>
      <c r="W13" s="21"/>
      <c r="X13" s="21"/>
      <c r="Y13" s="22"/>
    </row>
    <row r="14" spans="2:25" ht="25.5" customHeight="1">
      <c r="B14" s="5"/>
      <c r="C14" s="52" t="s">
        <v>0</v>
      </c>
      <c r="D14" s="53"/>
      <c r="E14" s="5" t="s">
        <v>1</v>
      </c>
      <c r="F14" s="12"/>
      <c r="G14" s="5">
        <v>1</v>
      </c>
      <c r="H14" s="5">
        <v>2</v>
      </c>
      <c r="I14" s="5">
        <v>3</v>
      </c>
      <c r="J14" s="10" t="s">
        <v>2</v>
      </c>
      <c r="K14" s="5">
        <v>4</v>
      </c>
      <c r="L14" s="5">
        <v>5</v>
      </c>
      <c r="M14" s="5">
        <v>6</v>
      </c>
      <c r="N14" s="10" t="s">
        <v>3</v>
      </c>
      <c r="O14" s="5">
        <v>7</v>
      </c>
      <c r="P14" s="5">
        <v>8</v>
      </c>
      <c r="Q14" s="5">
        <v>9</v>
      </c>
      <c r="R14" s="10" t="s">
        <v>5</v>
      </c>
      <c r="S14" s="12"/>
      <c r="T14" s="35" t="s">
        <v>12</v>
      </c>
      <c r="U14" s="36" t="s">
        <v>13</v>
      </c>
      <c r="V14" s="10" t="s">
        <v>6</v>
      </c>
      <c r="W14" s="5" t="s">
        <v>4</v>
      </c>
      <c r="X14" s="43" t="s">
        <v>6</v>
      </c>
      <c r="Y14" s="43" t="s">
        <v>14</v>
      </c>
    </row>
    <row r="15" spans="2:25" ht="16.5" customHeight="1">
      <c r="B15" s="33">
        <v>1</v>
      </c>
      <c r="C15" s="34"/>
      <c r="D15" s="48" t="s">
        <v>21</v>
      </c>
      <c r="E15" s="41" t="s">
        <v>23</v>
      </c>
      <c r="F15" s="13"/>
      <c r="G15" s="6">
        <v>165</v>
      </c>
      <c r="H15" s="6">
        <v>169</v>
      </c>
      <c r="I15" s="6">
        <v>190</v>
      </c>
      <c r="J15" s="9">
        <f aca="true" t="shared" si="0" ref="J15:J22">SUM(G15:I15)</f>
        <v>524</v>
      </c>
      <c r="K15" s="6">
        <v>173</v>
      </c>
      <c r="L15" s="6">
        <v>130</v>
      </c>
      <c r="M15" s="6">
        <v>205</v>
      </c>
      <c r="N15" s="9">
        <f aca="true" t="shared" si="1" ref="N15:N22">SUM(K15:M15)</f>
        <v>508</v>
      </c>
      <c r="O15" s="6">
        <v>158</v>
      </c>
      <c r="P15" s="6">
        <v>207</v>
      </c>
      <c r="Q15" s="6">
        <v>169</v>
      </c>
      <c r="R15" s="9">
        <f aca="true" t="shared" si="2" ref="R15:R22">SUM(O15:Q15)</f>
        <v>534</v>
      </c>
      <c r="S15" s="14"/>
      <c r="T15" s="37">
        <f aca="true" t="shared" si="3" ref="T15:T22">+R15+N15+J15</f>
        <v>1566</v>
      </c>
      <c r="U15" s="44">
        <f>T15+T16</f>
        <v>2981</v>
      </c>
      <c r="V15" s="30">
        <f aca="true" t="shared" si="4" ref="V15:V22">COUNTA(G15:I15,K15:M15,O15:Q15)</f>
        <v>9</v>
      </c>
      <c r="W15" s="32">
        <f aca="true" t="shared" si="5" ref="W15:W22">IF(V15&gt;0,T15/V15,"")</f>
        <v>174</v>
      </c>
      <c r="X15" s="38">
        <f>+V15*2</f>
        <v>18</v>
      </c>
      <c r="Y15" s="45">
        <f>IF(X15&gt;0,U15/X15,"")</f>
        <v>165.61111111111111</v>
      </c>
    </row>
    <row r="16" spans="2:25" ht="16.5" customHeight="1">
      <c r="B16" s="33"/>
      <c r="C16" s="34"/>
      <c r="D16" s="48" t="s">
        <v>22</v>
      </c>
      <c r="E16" s="42"/>
      <c r="F16" s="13"/>
      <c r="G16" s="6">
        <v>136</v>
      </c>
      <c r="H16" s="6">
        <v>165</v>
      </c>
      <c r="I16" s="6">
        <v>140</v>
      </c>
      <c r="J16" s="9">
        <f t="shared" si="0"/>
        <v>441</v>
      </c>
      <c r="K16" s="6">
        <v>157</v>
      </c>
      <c r="L16" s="6">
        <v>155</v>
      </c>
      <c r="M16" s="6">
        <v>179</v>
      </c>
      <c r="N16" s="51">
        <f t="shared" si="1"/>
        <v>491</v>
      </c>
      <c r="O16" s="6">
        <v>172</v>
      </c>
      <c r="P16" s="6">
        <v>162</v>
      </c>
      <c r="Q16" s="6">
        <v>149</v>
      </c>
      <c r="R16" s="9">
        <f t="shared" si="2"/>
        <v>483</v>
      </c>
      <c r="S16" s="14"/>
      <c r="T16" s="39">
        <f t="shared" si="3"/>
        <v>1415</v>
      </c>
      <c r="U16" s="39"/>
      <c r="V16" s="30">
        <f t="shared" si="4"/>
        <v>9</v>
      </c>
      <c r="W16" s="32">
        <f t="shared" si="5"/>
        <v>157.22222222222223</v>
      </c>
      <c r="X16" s="39"/>
      <c r="Y16" s="39"/>
    </row>
    <row r="17" spans="2:25" ht="16.5" customHeight="1">
      <c r="B17" s="33">
        <v>2</v>
      </c>
      <c r="C17" s="34"/>
      <c r="D17" s="48" t="s">
        <v>7</v>
      </c>
      <c r="E17" s="41" t="s">
        <v>27</v>
      </c>
      <c r="F17" s="13"/>
      <c r="G17" s="6">
        <v>148</v>
      </c>
      <c r="H17" s="6">
        <v>172</v>
      </c>
      <c r="I17" s="6">
        <v>196</v>
      </c>
      <c r="J17" s="9">
        <f>SUM(G17:I17)</f>
        <v>516</v>
      </c>
      <c r="K17" s="6">
        <v>200</v>
      </c>
      <c r="L17" s="6">
        <v>194</v>
      </c>
      <c r="M17" s="6">
        <v>189</v>
      </c>
      <c r="N17" s="9">
        <f>SUM(K17:M17)</f>
        <v>583</v>
      </c>
      <c r="O17" s="6">
        <v>131</v>
      </c>
      <c r="P17" s="6">
        <v>223</v>
      </c>
      <c r="Q17" s="6">
        <v>168</v>
      </c>
      <c r="R17" s="9">
        <f>SUM(O17:Q17)</f>
        <v>522</v>
      </c>
      <c r="S17" s="14"/>
      <c r="T17" s="37">
        <f>+R17+N17+J17</f>
        <v>1621</v>
      </c>
      <c r="U17" s="44">
        <f>T17+T18</f>
        <v>2960</v>
      </c>
      <c r="V17" s="30">
        <f>COUNTA(G17:I17,K17:M17,O17:Q17)</f>
        <v>9</v>
      </c>
      <c r="W17" s="32">
        <f>IF(V17&gt;0,T17/V17,"")</f>
        <v>180.11111111111111</v>
      </c>
      <c r="X17" s="38">
        <f>+V17*2</f>
        <v>18</v>
      </c>
      <c r="Y17" s="45">
        <f>IF(X17&gt;0,U17/X17,"")</f>
        <v>164.44444444444446</v>
      </c>
    </row>
    <row r="18" spans="2:25" ht="16.5" customHeight="1">
      <c r="B18" s="33"/>
      <c r="C18" s="34"/>
      <c r="D18" s="48" t="s">
        <v>15</v>
      </c>
      <c r="E18" s="42"/>
      <c r="F18" s="13"/>
      <c r="G18" s="6">
        <v>171</v>
      </c>
      <c r="H18" s="6">
        <v>157</v>
      </c>
      <c r="I18" s="6">
        <v>163</v>
      </c>
      <c r="J18" s="9">
        <f>SUM(G18:I18)</f>
        <v>491</v>
      </c>
      <c r="K18" s="6">
        <v>152</v>
      </c>
      <c r="L18" s="6">
        <v>148</v>
      </c>
      <c r="M18" s="6">
        <v>142</v>
      </c>
      <c r="N18" s="51">
        <f>SUM(K18:M18)</f>
        <v>442</v>
      </c>
      <c r="O18" s="6">
        <v>155</v>
      </c>
      <c r="P18" s="6">
        <v>146</v>
      </c>
      <c r="Q18" s="6">
        <v>105</v>
      </c>
      <c r="R18" s="9">
        <f>SUM(O18:Q18)</f>
        <v>406</v>
      </c>
      <c r="S18" s="14"/>
      <c r="T18" s="39">
        <f>+R18+N18+J18</f>
        <v>1339</v>
      </c>
      <c r="U18" s="39"/>
      <c r="V18" s="30">
        <f>COUNTA(G18:I18,K18:M18,O18:Q18)</f>
        <v>9</v>
      </c>
      <c r="W18" s="32">
        <f>IF(V18&gt;0,T18/V18,"")</f>
        <v>148.77777777777777</v>
      </c>
      <c r="X18" s="39"/>
      <c r="Y18" s="39"/>
    </row>
    <row r="19" spans="2:25" ht="16.5" customHeight="1">
      <c r="B19" s="33">
        <v>3</v>
      </c>
      <c r="C19" s="34"/>
      <c r="D19" s="40" t="s">
        <v>24</v>
      </c>
      <c r="E19" s="41" t="s">
        <v>23</v>
      </c>
      <c r="F19" s="13"/>
      <c r="G19" s="6">
        <v>167</v>
      </c>
      <c r="H19" s="6">
        <v>200</v>
      </c>
      <c r="I19" s="6">
        <v>169</v>
      </c>
      <c r="J19" s="9">
        <f t="shared" si="0"/>
        <v>536</v>
      </c>
      <c r="K19" s="6">
        <v>149</v>
      </c>
      <c r="L19" s="6">
        <v>155</v>
      </c>
      <c r="M19" s="6">
        <v>156</v>
      </c>
      <c r="N19" s="9">
        <f t="shared" si="1"/>
        <v>460</v>
      </c>
      <c r="O19" s="6">
        <v>155</v>
      </c>
      <c r="P19" s="6">
        <v>150</v>
      </c>
      <c r="Q19" s="6">
        <v>147</v>
      </c>
      <c r="R19" s="9">
        <f t="shared" si="2"/>
        <v>452</v>
      </c>
      <c r="S19" s="14"/>
      <c r="T19" s="37">
        <f t="shared" si="3"/>
        <v>1448</v>
      </c>
      <c r="U19" s="44">
        <f>T19+T20</f>
        <v>2826</v>
      </c>
      <c r="V19" s="30">
        <f t="shared" si="4"/>
        <v>9</v>
      </c>
      <c r="W19" s="32">
        <f t="shared" si="5"/>
        <v>160.88888888888889</v>
      </c>
      <c r="X19" s="38">
        <f>+V19*2</f>
        <v>18</v>
      </c>
      <c r="Y19" s="49">
        <f>IF(X19&gt;0,U19/X19,"")</f>
        <v>157</v>
      </c>
    </row>
    <row r="20" spans="2:25" ht="16.5" customHeight="1">
      <c r="B20" s="33"/>
      <c r="C20" s="34"/>
      <c r="D20" s="40" t="s">
        <v>25</v>
      </c>
      <c r="E20" s="42" t="s">
        <v>26</v>
      </c>
      <c r="F20" s="13"/>
      <c r="G20" s="6">
        <v>188</v>
      </c>
      <c r="H20" s="6">
        <v>146</v>
      </c>
      <c r="I20" s="6">
        <v>177</v>
      </c>
      <c r="J20" s="9">
        <f t="shared" si="0"/>
        <v>511</v>
      </c>
      <c r="K20" s="6">
        <v>116</v>
      </c>
      <c r="L20" s="6">
        <v>157</v>
      </c>
      <c r="M20" s="6">
        <v>190</v>
      </c>
      <c r="N20" s="9">
        <f t="shared" si="1"/>
        <v>463</v>
      </c>
      <c r="O20" s="6">
        <v>158</v>
      </c>
      <c r="P20" s="6">
        <v>136</v>
      </c>
      <c r="Q20" s="6">
        <v>110</v>
      </c>
      <c r="R20" s="9">
        <f t="shared" si="2"/>
        <v>404</v>
      </c>
      <c r="S20" s="14"/>
      <c r="T20" s="39">
        <f t="shared" si="3"/>
        <v>1378</v>
      </c>
      <c r="U20" s="39"/>
      <c r="V20" s="30">
        <f t="shared" si="4"/>
        <v>9</v>
      </c>
      <c r="W20" s="32">
        <f t="shared" si="5"/>
        <v>153.11111111111111</v>
      </c>
      <c r="X20" s="39"/>
      <c r="Y20" s="39"/>
    </row>
    <row r="21" spans="2:25" ht="16.5" customHeight="1">
      <c r="B21" s="33">
        <v>4</v>
      </c>
      <c r="C21" s="34"/>
      <c r="D21" s="40" t="s">
        <v>8</v>
      </c>
      <c r="E21" s="41" t="s">
        <v>27</v>
      </c>
      <c r="F21" s="13"/>
      <c r="G21" s="6">
        <v>130</v>
      </c>
      <c r="H21" s="6">
        <v>154</v>
      </c>
      <c r="I21" s="6">
        <v>142</v>
      </c>
      <c r="J21" s="9">
        <f t="shared" si="0"/>
        <v>426</v>
      </c>
      <c r="K21" s="6">
        <v>157</v>
      </c>
      <c r="L21" s="6">
        <v>156</v>
      </c>
      <c r="M21" s="6">
        <v>178</v>
      </c>
      <c r="N21" s="9">
        <f t="shared" si="1"/>
        <v>491</v>
      </c>
      <c r="O21" s="6">
        <v>223</v>
      </c>
      <c r="P21" s="6">
        <v>151</v>
      </c>
      <c r="Q21" s="6">
        <v>123</v>
      </c>
      <c r="R21" s="9">
        <f t="shared" si="2"/>
        <v>497</v>
      </c>
      <c r="S21" s="14"/>
      <c r="T21" s="37">
        <f t="shared" si="3"/>
        <v>1414</v>
      </c>
      <c r="U21" s="44">
        <f>T21+T22</f>
        <v>2644</v>
      </c>
      <c r="V21" s="30">
        <f t="shared" si="4"/>
        <v>9</v>
      </c>
      <c r="W21" s="32">
        <f t="shared" si="5"/>
        <v>157.11111111111111</v>
      </c>
      <c r="X21" s="38">
        <f>+V21*2</f>
        <v>18</v>
      </c>
      <c r="Y21" s="49">
        <f>IF(X21&gt;0,U21/X21,"")</f>
        <v>146.88888888888889</v>
      </c>
    </row>
    <row r="22" spans="2:25" ht="16.5" customHeight="1">
      <c r="B22" s="33"/>
      <c r="C22" s="34"/>
      <c r="D22" s="40" t="s">
        <v>16</v>
      </c>
      <c r="E22" s="42"/>
      <c r="F22" s="13"/>
      <c r="G22" s="6">
        <v>157</v>
      </c>
      <c r="H22" s="6">
        <v>134</v>
      </c>
      <c r="I22" s="6">
        <v>143</v>
      </c>
      <c r="J22" s="9">
        <f t="shared" si="0"/>
        <v>434</v>
      </c>
      <c r="K22" s="6">
        <v>144</v>
      </c>
      <c r="L22" s="6">
        <v>133</v>
      </c>
      <c r="M22" s="6">
        <v>116</v>
      </c>
      <c r="N22" s="9">
        <f t="shared" si="1"/>
        <v>393</v>
      </c>
      <c r="O22" s="6">
        <v>110</v>
      </c>
      <c r="P22" s="6">
        <v>128</v>
      </c>
      <c r="Q22" s="6">
        <v>165</v>
      </c>
      <c r="R22" s="9">
        <f t="shared" si="2"/>
        <v>403</v>
      </c>
      <c r="S22" s="14"/>
      <c r="T22" s="39">
        <f t="shared" si="3"/>
        <v>1230</v>
      </c>
      <c r="U22" s="39"/>
      <c r="V22" s="30">
        <f t="shared" si="4"/>
        <v>9</v>
      </c>
      <c r="W22" s="32">
        <f t="shared" si="5"/>
        <v>136.66666666666666</v>
      </c>
      <c r="X22" s="39"/>
      <c r="Y22" s="39"/>
    </row>
    <row r="23" spans="2:25" ht="16.5" customHeight="1" hidden="1">
      <c r="B23" s="6">
        <v>6</v>
      </c>
      <c r="C23" s="7"/>
      <c r="D23" s="24"/>
      <c r="E23" s="25"/>
      <c r="F23" s="13"/>
      <c r="G23" s="6"/>
      <c r="H23" s="6"/>
      <c r="I23" s="6"/>
      <c r="J23" s="9">
        <f>SUM(G23:I23)</f>
        <v>0</v>
      </c>
      <c r="K23" s="6"/>
      <c r="L23" s="6"/>
      <c r="M23" s="6"/>
      <c r="N23" s="9">
        <f>SUM(K23:M23)</f>
        <v>0</v>
      </c>
      <c r="O23" s="6"/>
      <c r="P23" s="6"/>
      <c r="Q23" s="6"/>
      <c r="R23" s="9">
        <f>SUM(O23:Q23)</f>
        <v>0</v>
      </c>
      <c r="S23" s="14"/>
      <c r="T23" s="29">
        <f>SUM(G23:I23,K23:M23,O23:Q23)</f>
        <v>0</v>
      </c>
      <c r="U23" s="29"/>
      <c r="V23" s="30">
        <f>COUNTA(G23:I23,K23:M23,O23:Q23)</f>
        <v>0</v>
      </c>
      <c r="W23" s="30"/>
      <c r="X23" s="30"/>
      <c r="Y23" s="31">
        <f>IF(V23&gt;0,T23/V23,"")</f>
      </c>
    </row>
    <row r="24" spans="2:25" ht="16.5" customHeight="1" hidden="1">
      <c r="B24" s="6">
        <v>7</v>
      </c>
      <c r="C24" s="7"/>
      <c r="D24" s="24"/>
      <c r="E24" s="25"/>
      <c r="F24" s="13"/>
      <c r="G24" s="6"/>
      <c r="H24" s="6"/>
      <c r="I24" s="6"/>
      <c r="J24" s="9">
        <f>SUM(G24:I24)</f>
        <v>0</v>
      </c>
      <c r="K24" s="6"/>
      <c r="L24" s="6"/>
      <c r="M24" s="6"/>
      <c r="N24" s="9">
        <f>SUM(K24:M24)</f>
        <v>0</v>
      </c>
      <c r="O24" s="6"/>
      <c r="P24" s="6"/>
      <c r="Q24" s="6"/>
      <c r="R24" s="9">
        <f>SUM(O24:Q24)</f>
        <v>0</v>
      </c>
      <c r="S24" s="14"/>
      <c r="T24" s="29">
        <f>SUM(G24:I24,K24:M24,O24:Q24)</f>
        <v>0</v>
      </c>
      <c r="U24" s="29"/>
      <c r="V24" s="30">
        <f>COUNTA(G24:I24,K24:M24,O24:Q24)</f>
        <v>0</v>
      </c>
      <c r="W24" s="30"/>
      <c r="X24" s="30"/>
      <c r="Y24" s="31">
        <f>IF(V24&gt;0,T24/V24,"")</f>
      </c>
    </row>
    <row r="25" spans="2:25" ht="16.5" customHeight="1" hidden="1">
      <c r="B25" s="6">
        <v>8</v>
      </c>
      <c r="C25" s="7"/>
      <c r="D25" s="24"/>
      <c r="E25" s="25"/>
      <c r="F25" s="13"/>
      <c r="G25" s="6"/>
      <c r="H25" s="6"/>
      <c r="I25" s="6"/>
      <c r="J25" s="9">
        <f>SUM(G25:I25)</f>
        <v>0</v>
      </c>
      <c r="K25" s="6"/>
      <c r="L25" s="6"/>
      <c r="M25" s="6"/>
      <c r="N25" s="9">
        <f>SUM(K25:M25)</f>
        <v>0</v>
      </c>
      <c r="O25" s="6"/>
      <c r="P25" s="6"/>
      <c r="Q25" s="6"/>
      <c r="R25" s="9">
        <f>SUM(O25:Q25)</f>
        <v>0</v>
      </c>
      <c r="S25" s="14"/>
      <c r="T25" s="29">
        <f>SUM(G25:I25,K25:M25,O25:Q25)</f>
        <v>0</v>
      </c>
      <c r="U25" s="29"/>
      <c r="V25" s="30">
        <f>COUNTA(G25:I25,K25:M25,O25:Q25)</f>
        <v>0</v>
      </c>
      <c r="W25" s="30"/>
      <c r="X25" s="30"/>
      <c r="Y25" s="31">
        <f>IF(V25&gt;0,T25/V25,"")</f>
      </c>
    </row>
    <row r="26" spans="2:25" ht="16.5" customHeight="1" hidden="1">
      <c r="B26" s="6">
        <v>9</v>
      </c>
      <c r="C26" s="7"/>
      <c r="D26" s="24"/>
      <c r="E26" s="25"/>
      <c r="F26" s="13"/>
      <c r="G26" s="6"/>
      <c r="H26" s="6"/>
      <c r="I26" s="6"/>
      <c r="J26" s="9">
        <f>SUM(G26:I26)</f>
        <v>0</v>
      </c>
      <c r="K26" s="6"/>
      <c r="L26" s="6"/>
      <c r="M26" s="6"/>
      <c r="N26" s="9">
        <f>SUM(K26:M26)</f>
        <v>0</v>
      </c>
      <c r="O26" s="6"/>
      <c r="P26" s="6"/>
      <c r="Q26" s="6"/>
      <c r="R26" s="9">
        <f>SUM(O26:Q26)</f>
        <v>0</v>
      </c>
      <c r="S26" s="14"/>
      <c r="T26" s="29">
        <f>SUM(G26:I26,K26:M26,O26:Q26)</f>
        <v>0</v>
      </c>
      <c r="U26" s="29"/>
      <c r="V26" s="30">
        <f>COUNTA(G26:I26,K26:M26,O26:Q26)</f>
        <v>0</v>
      </c>
      <c r="W26" s="30"/>
      <c r="X26" s="30"/>
      <c r="Y26" s="31">
        <f>IF(V26&gt;0,T26/V26,"")</f>
      </c>
    </row>
    <row r="27" spans="2:25" ht="16.5" customHeight="1" hidden="1">
      <c r="B27" s="6">
        <v>10</v>
      </c>
      <c r="C27" s="7"/>
      <c r="D27" s="24"/>
      <c r="E27" s="25"/>
      <c r="F27" s="13"/>
      <c r="G27" s="6"/>
      <c r="H27" s="6"/>
      <c r="I27" s="6"/>
      <c r="J27" s="9">
        <f>SUM(G27:I27)</f>
        <v>0</v>
      </c>
      <c r="K27" s="6"/>
      <c r="L27" s="6"/>
      <c r="M27" s="6"/>
      <c r="N27" s="9">
        <f>SUM(K27:M27)</f>
        <v>0</v>
      </c>
      <c r="O27" s="6"/>
      <c r="P27" s="6"/>
      <c r="Q27" s="6"/>
      <c r="R27" s="9">
        <f>SUM(O27:Q27)</f>
        <v>0</v>
      </c>
      <c r="S27" s="14"/>
      <c r="T27" s="29">
        <f>SUM(G27:I27,K27:M27,O27:Q27)</f>
        <v>0</v>
      </c>
      <c r="U27" s="29"/>
      <c r="V27" s="30">
        <f>COUNTA(G27:I27,K27:M27,O27:Q27)</f>
        <v>0</v>
      </c>
      <c r="W27" s="30"/>
      <c r="X27" s="30"/>
      <c r="Y27" s="31">
        <f>IF(V27&gt;0,T27/V27,"")</f>
      </c>
    </row>
    <row r="28" spans="2:25" s="23" customFormat="1" ht="15" customHeight="1">
      <c r="B28" s="15"/>
      <c r="C28" s="16"/>
      <c r="D28" s="27"/>
      <c r="E28" s="16"/>
      <c r="F28" s="19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20"/>
      <c r="U28" s="20"/>
      <c r="V28" s="21"/>
      <c r="W28" s="21"/>
      <c r="X28" s="21"/>
      <c r="Y28" s="22"/>
    </row>
  </sheetData>
  <sheetProtection/>
  <mergeCells count="5">
    <mergeCell ref="C14:D14"/>
    <mergeCell ref="E1:R1"/>
    <mergeCell ref="B3:V3"/>
    <mergeCell ref="T1:Y1"/>
    <mergeCell ref="C6:D6"/>
  </mergeCells>
  <conditionalFormatting sqref="O10:Q13 K10:M13 G10:I13 S10:S13 S7:S8 O7:Q8 K7:M8 G7:I8 S15:S28 O15:Q28 K15:M28 G15:I28">
    <cfRule type="cellIs" priority="1" dxfId="0" operator="greaterThanOrEqual" stopIfTrue="1">
      <formula>200</formula>
    </cfRule>
  </conditionalFormatting>
  <conditionalFormatting sqref="N10:N13 J10:J13 R10:R13 J7:J8 N7:N8 R7:R8 J15:J28 N15:N28 R15:R28">
    <cfRule type="cellIs" priority="2" dxfId="0" operator="greaterThanOrEqual" stopIfTrue="1">
      <formula>600</formula>
    </cfRule>
  </conditionalFormatting>
  <printOptions horizontalCentered="1"/>
  <pageMargins left="0.1968503937007874" right="0.1968503937007874" top="0.1968503937007874" bottom="0.1968503937007874" header="0.11811023622047245" footer="0.11811023622047245"/>
  <pageSetup fitToHeight="1" fitToWidth="1" horizontalDpi="360" verticalDpi="36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Bouchinet</dc:creator>
  <cp:keywords/>
  <dc:description/>
  <cp:lastModifiedBy>philippe trautmann</cp:lastModifiedBy>
  <cp:lastPrinted>2014-01-13T10:05:19Z</cp:lastPrinted>
  <dcterms:created xsi:type="dcterms:W3CDTF">2009-07-06T22:02:09Z</dcterms:created>
  <dcterms:modified xsi:type="dcterms:W3CDTF">2016-10-05T12:40:25Z</dcterms:modified>
  <cp:category/>
  <cp:version/>
  <cp:contentType/>
  <cp:contentStatus/>
</cp:coreProperties>
</file>